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35" windowWidth="19320" windowHeight="7485" activeTab="3"/>
  </bookViews>
  <sheets>
    <sheet name="Arkusz1" sheetId="1" r:id="rId1"/>
    <sheet name="ocena" sheetId="4" r:id="rId2"/>
    <sheet name="Arkusz2" sheetId="2" r:id="rId3"/>
    <sheet name="Arkusz3" sheetId="3" r:id="rId4"/>
  </sheets>
  <calcPr calcId="125725"/>
</workbook>
</file>

<file path=xl/calcChain.xml><?xml version="1.0" encoding="utf-8"?>
<calcChain xmlns="http://schemas.openxmlformats.org/spreadsheetml/2006/main">
  <c r="K13" i="3"/>
  <c r="K14"/>
  <c r="K15"/>
  <c r="K16"/>
  <c r="K17"/>
  <c r="K18"/>
  <c r="K19"/>
  <c r="K20"/>
  <c r="K21"/>
  <c r="K22"/>
  <c r="K12"/>
  <c r="D3" i="4"/>
  <c r="F3"/>
  <c r="H3"/>
  <c r="J3"/>
  <c r="L3"/>
  <c r="L5"/>
  <c r="L7"/>
  <c r="L9"/>
  <c r="L11"/>
  <c r="L13"/>
  <c r="L15"/>
  <c r="L17"/>
  <c r="L19"/>
  <c r="L21"/>
  <c r="L23"/>
  <c r="J5"/>
  <c r="J7"/>
  <c r="J9"/>
  <c r="J11"/>
  <c r="J13"/>
  <c r="J15"/>
  <c r="J17"/>
  <c r="J19"/>
  <c r="J21"/>
  <c r="J23"/>
  <c r="H5"/>
  <c r="H7"/>
  <c r="H9"/>
  <c r="H11"/>
  <c r="H13"/>
  <c r="H15"/>
  <c r="H17"/>
  <c r="H18"/>
  <c r="H19"/>
  <c r="H21"/>
  <c r="F5"/>
  <c r="F7"/>
  <c r="F9"/>
  <c r="F11"/>
  <c r="F15"/>
  <c r="F17"/>
  <c r="F19"/>
  <c r="F23"/>
  <c r="D7"/>
  <c r="D9"/>
  <c r="D11"/>
  <c r="D15"/>
  <c r="D17"/>
  <c r="D19"/>
  <c r="D21"/>
  <c r="D23"/>
  <c r="D5"/>
</calcChain>
</file>

<file path=xl/sharedStrings.xml><?xml version="1.0" encoding="utf-8"?>
<sst xmlns="http://schemas.openxmlformats.org/spreadsheetml/2006/main" count="137" uniqueCount="61">
  <si>
    <t>Nazwa Firmy</t>
  </si>
  <si>
    <t>Średnia stała opłata za zarządzanie</t>
  </si>
  <si>
    <t>Oferowana zmienna opłata za osiągniety wynik</t>
  </si>
  <si>
    <t>Efektywność w zarządzaniu E1</t>
  </si>
  <si>
    <t>Efektywność w zarządzaniu E2</t>
  </si>
  <si>
    <t>Efektywność w zarządzaniu E3</t>
  </si>
  <si>
    <t>Opłaty</t>
  </si>
  <si>
    <t>Benefity dla pracowników</t>
  </si>
  <si>
    <t>BPS TFI S.A.</t>
  </si>
  <si>
    <t>Pocztylion-Arka PTE S.A.</t>
  </si>
  <si>
    <t>Doświadczenie więcej niż 2 PPE i więcej niż 2 PPK dla podm. Zatr. Co najmniej 100 osób</t>
  </si>
  <si>
    <t>nie określono</t>
  </si>
  <si>
    <t>Tak</t>
  </si>
  <si>
    <t>NIE</t>
  </si>
  <si>
    <t>AVIVA Investors Poland TFI S.A.</t>
  </si>
  <si>
    <t>Nie</t>
  </si>
  <si>
    <t>Esaliens TFI S.A.</t>
  </si>
  <si>
    <t>Pekao TFI S.A.</t>
  </si>
  <si>
    <t>Nationale Nederlanden PTE SA</t>
  </si>
  <si>
    <t>0,20 lub 0,42</t>
  </si>
  <si>
    <t>0,00 do 31.XII.2021 od 01.I.2022 0,10%</t>
  </si>
  <si>
    <t>Skarbiec TFI S.A.</t>
  </si>
  <si>
    <t>PZU FTI S.A.</t>
  </si>
  <si>
    <t>AXA TFI S.A.</t>
  </si>
  <si>
    <t>PFR TFI S.A.</t>
  </si>
  <si>
    <t>Santander TFI S.A.</t>
  </si>
  <si>
    <t>Compensa</t>
  </si>
  <si>
    <t>po terminie</t>
  </si>
  <si>
    <t>tak</t>
  </si>
  <si>
    <t>nie</t>
  </si>
  <si>
    <t>punkty 3</t>
  </si>
  <si>
    <t>Punkty 1</t>
  </si>
  <si>
    <t>punkty 2</t>
  </si>
  <si>
    <t>punkt 4</t>
  </si>
  <si>
    <t>punkt 5</t>
  </si>
  <si>
    <t>punkt 6</t>
  </si>
  <si>
    <t>punkt 7</t>
  </si>
  <si>
    <t>punkt 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</si>
  <si>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</si>
  <si>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</si>
  <si>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</si>
  <si>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</si>
  <si>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</si>
  <si>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</si>
  <si>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</si>
  <si>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</si>
  <si>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</si>
  <si>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</si>
  <si>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</si>
  <si>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</si>
  <si>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Brak opat</t>
  </si>
  <si>
    <t>Punktacja łączna</t>
  </si>
  <si>
    <t xml:space="preserve">oterta odrzucona, wpłynęła po terminie </t>
  </si>
  <si>
    <t>wybór instytucji finansowej zarządzającej i prowadzącej pracownicze plany kapitałowe w Zespole Szkół Ponadpodstawowych nr 5 w Łodzi</t>
  </si>
  <si>
    <t xml:space="preserve">Zespól Szkół Ponadpodstawowych nr 5 w Łodzi ul. Drewnowska 88, informuje, że w prowadzonym postępowaniu wpłynęło 12 ofert. </t>
  </si>
  <si>
    <t>Z przyczyn formalnych nie rozpatrzono oferty Compensa TU na Życie S.A., z powodu otrzymania jej po terminie.</t>
  </si>
  <si>
    <t>Jako najkorzystniejszą wybrano ofertę złożoną przez Skarbiec TFI S.A.</t>
  </si>
  <si>
    <t>Zawiadomienie o wyborze najkorzystniejszej oferty -</t>
  </si>
  <si>
    <t>Małgorzata Joniuk-Piątkowska</t>
  </si>
  <si>
    <t>Dyrektor Zespołu Szkół Ponadpodstawowych nr 5</t>
  </si>
  <si>
    <t xml:space="preserve">Wybrana oferta uzyskała najwyższą liczbę punktów, tj. 88,72 pkt.,  które zostały obliczone na podstawie kryteriów wskazanych w zapytaniu ofertowym. 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</si>
</sst>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/>
    <xf numFmtId="0" fontId="2" fillId="3" borderId="6" xfId="0" applyFont="1" applyFill="1" applyBorder="1" applyAlignment="1">
      <alignment vertical="top" wrapText="1"/>
    </xf>
    <xf numFmtId="0" fontId="0" fillId="3" borderId="6" xfId="0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top" wrapText="1"/>
    </xf>
    <xf numFmtId="0" fontId="0" fillId="0" borderId="1" xfId="0" applyBorder="1"/>
    <xf numFmtId="0" fontId="0" fillId="0" borderId="0" xfId="0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/>
    <xf numFmtId="0" fontId="0" fillId="5" borderId="0" xfId="0" applyFill="1" applyBorder="1" applyAlignment="1">
      <alignment vertical="top" wrapText="1"/>
    </xf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0" fillId="5" borderId="1" xfId="0" applyFill="1" applyBorder="1" applyAlignment="1">
      <alignment vertical="top" wrapText="1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4" fontId="0" fillId="5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5" borderId="7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5" borderId="8" xfId="0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Normal="100" workbookViewId="0">
      <selection activeCell="A2" sqref="A2:A3"/>
    </sheetView>
  </sheetViews>
  <sheetFormatPr defaultRowHeight="14.25"/>
  <cols>
    <col min="1" max="1" width="17.75" customWidth="1"/>
    <col min="2" max="2" width="11.25" customWidth="1"/>
    <col min="3" max="3" width="11.375" customWidth="1"/>
    <col min="4" max="4" width="10.625" customWidth="1"/>
    <col min="5" max="5" width="10.375" customWidth="1"/>
    <col min="6" max="6" width="10.25" customWidth="1"/>
    <col min="7" max="7" width="9.875" customWidth="1"/>
    <col min="8" max="8" width="9.375" customWidth="1"/>
    <col min="9" max="9" width="10.5" customWidth="1"/>
  </cols>
  <sheetData>
    <row r="1" spans="1:9" ht="142.5">
      <c r="A1" s="1" t="s">
        <v>0</v>
      </c>
      <c r="B1" s="4" t="s">
        <v>1</v>
      </c>
      <c r="C1" s="2" t="s">
        <v>2</v>
      </c>
      <c r="D1" s="5" t="s">
        <v>3</v>
      </c>
      <c r="E1" s="3" t="s">
        <v>4</v>
      </c>
      <c r="F1" s="5" t="s">
        <v>5</v>
      </c>
      <c r="G1" s="3" t="s">
        <v>10</v>
      </c>
      <c r="H1" s="5" t="s">
        <v>6</v>
      </c>
      <c r="I1" s="3" t="s">
        <v>7</v>
      </c>
    </row>
    <row r="2" spans="1:9">
      <c r="A2" s="50" t="s">
        <v>8</v>
      </c>
      <c r="B2" s="50">
        <v>0.31</v>
      </c>
      <c r="C2" s="50">
        <v>0.09</v>
      </c>
      <c r="D2" s="50">
        <v>14.19</v>
      </c>
      <c r="E2" s="50">
        <v>17.16</v>
      </c>
      <c r="F2" s="50">
        <v>17.690000000000001</v>
      </c>
      <c r="G2" s="56" t="s">
        <v>11</v>
      </c>
      <c r="H2" s="56" t="s">
        <v>11</v>
      </c>
      <c r="I2" s="48"/>
    </row>
    <row r="3" spans="1:9" ht="57" customHeight="1">
      <c r="A3" s="51"/>
      <c r="B3" s="51"/>
      <c r="C3" s="51"/>
      <c r="D3" s="51"/>
      <c r="E3" s="51"/>
      <c r="F3" s="51"/>
      <c r="G3" s="57"/>
      <c r="H3" s="57"/>
      <c r="I3" s="49"/>
    </row>
    <row r="4" spans="1:9">
      <c r="A4" s="54" t="s">
        <v>9</v>
      </c>
      <c r="B4" s="50">
        <v>0.35</v>
      </c>
      <c r="C4" s="58">
        <v>0.1</v>
      </c>
      <c r="D4" s="50">
        <v>6.96</v>
      </c>
      <c r="E4" s="50">
        <v>6.26</v>
      </c>
      <c r="F4" s="50">
        <v>7.94</v>
      </c>
      <c r="G4" s="50" t="s">
        <v>12</v>
      </c>
      <c r="H4" s="50" t="s">
        <v>13</v>
      </c>
      <c r="I4" s="48"/>
    </row>
    <row r="5" spans="1:9" ht="28.5" customHeight="1">
      <c r="A5" s="55"/>
      <c r="B5" s="51"/>
      <c r="C5" s="59"/>
      <c r="D5" s="51"/>
      <c r="E5" s="51"/>
      <c r="F5" s="51"/>
      <c r="G5" s="51"/>
      <c r="H5" s="51"/>
      <c r="I5" s="49"/>
    </row>
    <row r="6" spans="1:9">
      <c r="A6" s="54" t="s">
        <v>14</v>
      </c>
      <c r="B6" s="50">
        <v>0.31</v>
      </c>
      <c r="C6" s="58">
        <v>0.1</v>
      </c>
      <c r="D6" s="50">
        <v>11.21</v>
      </c>
      <c r="E6" s="50">
        <v>11.84</v>
      </c>
      <c r="F6" s="50">
        <v>11.94</v>
      </c>
      <c r="G6" s="50" t="s">
        <v>12</v>
      </c>
      <c r="H6" s="50" t="s">
        <v>15</v>
      </c>
      <c r="I6" s="48"/>
    </row>
    <row r="7" spans="1:9">
      <c r="A7" s="55"/>
      <c r="B7" s="51"/>
      <c r="C7" s="59"/>
      <c r="D7" s="51"/>
      <c r="E7" s="51"/>
      <c r="F7" s="51"/>
      <c r="G7" s="51"/>
      <c r="H7" s="51"/>
      <c r="I7" s="49"/>
    </row>
    <row r="8" spans="1:9">
      <c r="A8" s="50" t="s">
        <v>16</v>
      </c>
      <c r="B8" s="50">
        <v>0.43</v>
      </c>
      <c r="C8" s="50">
        <v>0.1</v>
      </c>
      <c r="D8" s="50">
        <v>10.47</v>
      </c>
      <c r="E8" s="50">
        <v>13.69</v>
      </c>
      <c r="F8" s="50">
        <v>21.59</v>
      </c>
      <c r="G8" s="50" t="s">
        <v>12</v>
      </c>
      <c r="H8" s="50" t="s">
        <v>15</v>
      </c>
      <c r="I8" s="48"/>
    </row>
    <row r="9" spans="1:9">
      <c r="A9" s="51"/>
      <c r="B9" s="51"/>
      <c r="C9" s="51"/>
      <c r="D9" s="51"/>
      <c r="E9" s="51"/>
      <c r="F9" s="51"/>
      <c r="G9" s="51"/>
      <c r="H9" s="51"/>
      <c r="I9" s="49"/>
    </row>
    <row r="10" spans="1:9">
      <c r="A10" s="50" t="s">
        <v>17</v>
      </c>
      <c r="B10" s="50">
        <v>0.13100000000000001</v>
      </c>
      <c r="C10" s="50">
        <v>4.87E-2</v>
      </c>
      <c r="D10" s="50">
        <v>13.53</v>
      </c>
      <c r="E10" s="50">
        <v>13.24</v>
      </c>
      <c r="F10" s="50">
        <v>12.29</v>
      </c>
      <c r="G10" s="50" t="s">
        <v>12</v>
      </c>
      <c r="H10" s="50" t="s">
        <v>15</v>
      </c>
      <c r="I10" s="48"/>
    </row>
    <row r="11" spans="1:9">
      <c r="A11" s="51"/>
      <c r="B11" s="51"/>
      <c r="C11" s="51"/>
      <c r="D11" s="51"/>
      <c r="E11" s="51"/>
      <c r="F11" s="51"/>
      <c r="G11" s="51"/>
      <c r="H11" s="51"/>
      <c r="I11" s="49"/>
    </row>
    <row r="12" spans="1:9">
      <c r="A12" s="54" t="s">
        <v>18</v>
      </c>
      <c r="B12" s="50" t="s">
        <v>19</v>
      </c>
      <c r="C12" s="56" t="s">
        <v>20</v>
      </c>
      <c r="D12" s="50">
        <v>9.41</v>
      </c>
      <c r="E12" s="50">
        <v>9.6300000000000008</v>
      </c>
      <c r="F12" s="50">
        <v>7.24</v>
      </c>
      <c r="G12" s="50" t="s">
        <v>12</v>
      </c>
      <c r="H12" s="52" t="s">
        <v>11</v>
      </c>
      <c r="I12" s="48"/>
    </row>
    <row r="13" spans="1:9" ht="42.75" customHeight="1">
      <c r="A13" s="55"/>
      <c r="B13" s="51"/>
      <c r="C13" s="57"/>
      <c r="D13" s="51"/>
      <c r="E13" s="51"/>
      <c r="F13" s="51"/>
      <c r="G13" s="51"/>
      <c r="H13" s="53"/>
      <c r="I13" s="49"/>
    </row>
    <row r="14" spans="1:9">
      <c r="A14" s="50" t="s">
        <v>21</v>
      </c>
      <c r="B14" s="50">
        <v>0.4</v>
      </c>
      <c r="C14" s="50">
        <v>0.1</v>
      </c>
      <c r="D14" s="50">
        <v>23</v>
      </c>
      <c r="E14" s="50">
        <v>27.84</v>
      </c>
      <c r="F14" s="50">
        <v>31.86</v>
      </c>
      <c r="G14" s="50" t="s">
        <v>12</v>
      </c>
      <c r="H14" s="50" t="s">
        <v>15</v>
      </c>
      <c r="I14" s="48"/>
    </row>
    <row r="15" spans="1:9">
      <c r="A15" s="51"/>
      <c r="B15" s="51"/>
      <c r="C15" s="51"/>
      <c r="D15" s="51"/>
      <c r="E15" s="51"/>
      <c r="F15" s="51"/>
      <c r="G15" s="51"/>
      <c r="H15" s="51"/>
      <c r="I15" s="49"/>
    </row>
    <row r="16" spans="1:9">
      <c r="A16" s="50" t="s">
        <v>22</v>
      </c>
      <c r="B16" s="50">
        <v>0.33</v>
      </c>
      <c r="C16" s="50">
        <v>0.05</v>
      </c>
      <c r="D16" s="50">
        <v>17.7</v>
      </c>
      <c r="E16" s="50">
        <v>23.14</v>
      </c>
      <c r="F16" s="50">
        <v>23.01</v>
      </c>
      <c r="G16" s="50" t="s">
        <v>28</v>
      </c>
      <c r="H16" s="48"/>
      <c r="I16" s="48"/>
    </row>
    <row r="17" spans="1:9">
      <c r="A17" s="51"/>
      <c r="B17" s="51"/>
      <c r="C17" s="51"/>
      <c r="D17" s="51"/>
      <c r="E17" s="51"/>
      <c r="F17" s="51"/>
      <c r="G17" s="51"/>
      <c r="H17" s="49"/>
      <c r="I17" s="49"/>
    </row>
    <row r="18" spans="1:9">
      <c r="A18" s="50" t="s">
        <v>23</v>
      </c>
      <c r="B18" s="50">
        <v>0.35</v>
      </c>
      <c r="C18" s="50">
        <v>0.1</v>
      </c>
      <c r="D18" s="50">
        <v>21.81</v>
      </c>
      <c r="E18" s="50">
        <v>23.83</v>
      </c>
      <c r="F18" s="50">
        <v>28.09</v>
      </c>
      <c r="G18" s="50" t="s">
        <v>28</v>
      </c>
      <c r="H18" s="50" t="s">
        <v>29</v>
      </c>
      <c r="I18" s="48"/>
    </row>
    <row r="19" spans="1:9">
      <c r="A19" s="51"/>
      <c r="B19" s="51"/>
      <c r="C19" s="51"/>
      <c r="D19" s="51"/>
      <c r="E19" s="51"/>
      <c r="F19" s="51"/>
      <c r="G19" s="51"/>
      <c r="H19" s="51"/>
      <c r="I19" s="49"/>
    </row>
    <row r="20" spans="1:9">
      <c r="A20" s="50" t="s">
        <v>24</v>
      </c>
      <c r="B20" s="50">
        <v>0.31</v>
      </c>
      <c r="C20" s="50">
        <v>0</v>
      </c>
      <c r="D20" s="50">
        <v>20.25</v>
      </c>
      <c r="E20" s="50">
        <v>21.73</v>
      </c>
      <c r="F20" s="50">
        <v>20.47</v>
      </c>
      <c r="G20" s="50" t="s">
        <v>28</v>
      </c>
      <c r="H20" s="50" t="s">
        <v>28</v>
      </c>
      <c r="I20" s="48"/>
    </row>
    <row r="21" spans="1:9">
      <c r="A21" s="51"/>
      <c r="B21" s="51"/>
      <c r="C21" s="51"/>
      <c r="D21" s="51"/>
      <c r="E21" s="51"/>
      <c r="F21" s="51"/>
      <c r="G21" s="51"/>
      <c r="H21" s="51"/>
      <c r="I21" s="49"/>
    </row>
    <row r="22" spans="1:9">
      <c r="A22" s="50" t="s">
        <v>25</v>
      </c>
      <c r="B22" s="50">
        <v>0.4</v>
      </c>
      <c r="C22" s="50">
        <v>0.1</v>
      </c>
      <c r="D22" s="48"/>
      <c r="E22" s="50">
        <v>8.4700000000000006</v>
      </c>
      <c r="F22" s="50">
        <v>8.4700000000000006</v>
      </c>
      <c r="G22" s="50"/>
      <c r="H22" s="48"/>
      <c r="I22" s="48"/>
    </row>
    <row r="23" spans="1:9">
      <c r="A23" s="51"/>
      <c r="B23" s="51"/>
      <c r="C23" s="51"/>
      <c r="D23" s="49"/>
      <c r="E23" s="51"/>
      <c r="F23" s="51"/>
      <c r="G23" s="51"/>
      <c r="H23" s="49"/>
      <c r="I23" s="49"/>
    </row>
    <row r="24" spans="1:9">
      <c r="A24" s="50" t="s">
        <v>26</v>
      </c>
      <c r="B24" s="7"/>
      <c r="C24" s="50"/>
      <c r="D24" s="50"/>
      <c r="E24" s="50"/>
      <c r="F24" s="50"/>
      <c r="G24" s="50"/>
      <c r="H24" s="50"/>
      <c r="I24" s="50"/>
    </row>
    <row r="25" spans="1:9">
      <c r="A25" s="51"/>
      <c r="B25" s="8" t="s">
        <v>27</v>
      </c>
      <c r="C25" s="51"/>
      <c r="D25" s="51"/>
      <c r="E25" s="51"/>
      <c r="F25" s="51"/>
      <c r="G25" s="51"/>
      <c r="H25" s="51"/>
      <c r="I25" s="51"/>
    </row>
  </sheetData>
  <mergeCells count="107">
    <mergeCell ref="G2:G3"/>
    <mergeCell ref="H2:H3"/>
    <mergeCell ref="I2:I3"/>
    <mergeCell ref="A4:A5"/>
    <mergeCell ref="B4:B5"/>
    <mergeCell ref="C4:C5"/>
    <mergeCell ref="D4:D5"/>
    <mergeCell ref="E4:E5"/>
    <mergeCell ref="F4:F5"/>
    <mergeCell ref="A2:A3"/>
    <mergeCell ref="B2:B3"/>
    <mergeCell ref="C2:C3"/>
    <mergeCell ref="D2:D3"/>
    <mergeCell ref="E2:E3"/>
    <mergeCell ref="F2:F3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G12:G13"/>
    <mergeCell ref="H12:H13"/>
    <mergeCell ref="I12:I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H14:H15"/>
    <mergeCell ref="I14:I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A20:A21"/>
    <mergeCell ref="A22:A23"/>
    <mergeCell ref="A24:A25"/>
    <mergeCell ref="B18:B19"/>
    <mergeCell ref="B20:B21"/>
    <mergeCell ref="B22:B23"/>
    <mergeCell ref="C18:C19"/>
    <mergeCell ref="C20:C21"/>
    <mergeCell ref="E18:E19"/>
    <mergeCell ref="E20:E21"/>
    <mergeCell ref="E22:E23"/>
    <mergeCell ref="E24:E25"/>
    <mergeCell ref="F18:F19"/>
    <mergeCell ref="F20:F21"/>
    <mergeCell ref="F22:F23"/>
    <mergeCell ref="F24:F25"/>
    <mergeCell ref="C22:C23"/>
    <mergeCell ref="C24:C25"/>
    <mergeCell ref="D18:D19"/>
    <mergeCell ref="D20:D21"/>
    <mergeCell ref="D22:D23"/>
    <mergeCell ref="D24:D25"/>
    <mergeCell ref="I18:I19"/>
    <mergeCell ref="I20:I21"/>
    <mergeCell ref="I22:I23"/>
    <mergeCell ref="I24:I25"/>
    <mergeCell ref="G18:G19"/>
    <mergeCell ref="G20:G21"/>
    <mergeCell ref="G22:G23"/>
    <mergeCell ref="G24:G25"/>
    <mergeCell ref="H18:H19"/>
    <mergeCell ref="H20:H21"/>
    <mergeCell ref="H22:H23"/>
    <mergeCell ref="H24:H25"/>
  </mergeCell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5"/>
  <sheetViews>
    <sheetView zoomScaleNormal="100" workbookViewId="0">
      <selection activeCell="E22" sqref="E22:E23"/>
    </sheetView>
  </sheetViews>
  <sheetFormatPr defaultRowHeight="14.25"/>
  <cols>
    <col min="2" max="2" width="17.75" customWidth="1"/>
    <col min="3" max="4" width="11.25" customWidth="1"/>
    <col min="5" max="5" width="11.375" customWidth="1"/>
    <col min="6" max="6" width="11.375" style="15" customWidth="1"/>
    <col min="7" max="8" width="10.625" customWidth="1"/>
    <col min="9" max="10" width="10.375" customWidth="1"/>
    <col min="11" max="12" width="10.25" customWidth="1"/>
    <col min="13" max="14" width="9.875" customWidth="1"/>
    <col min="15" max="16" width="9.375" customWidth="1"/>
    <col min="17" max="17" width="10.5" customWidth="1"/>
  </cols>
  <sheetData>
    <row r="1" spans="2:18" ht="142.5">
      <c r="B1" s="1" t="s">
        <v>0</v>
      </c>
      <c r="C1" s="4" t="s">
        <v>1</v>
      </c>
      <c r="D1" s="11" t="s">
        <v>31</v>
      </c>
      <c r="E1" s="2" t="s">
        <v>2</v>
      </c>
      <c r="F1" s="11" t="s">
        <v>32</v>
      </c>
      <c r="G1" s="5" t="s">
        <v>3</v>
      </c>
      <c r="H1" s="16" t="s">
        <v>30</v>
      </c>
      <c r="I1" s="3" t="s">
        <v>4</v>
      </c>
      <c r="J1" s="16" t="s">
        <v>33</v>
      </c>
      <c r="K1" s="5" t="s">
        <v>5</v>
      </c>
      <c r="L1" s="17" t="s">
        <v>34</v>
      </c>
      <c r="M1" s="3" t="s">
        <v>10</v>
      </c>
      <c r="N1" s="17" t="s">
        <v>35</v>
      </c>
      <c r="O1" s="5" t="s">
        <v>6</v>
      </c>
      <c r="P1" s="17" t="s">
        <v>36</v>
      </c>
      <c r="Q1" s="3" t="s">
        <v>7</v>
      </c>
      <c r="R1" s="22" t="s">
        <v>37</v>
      </c>
    </row>
    <row r="2" spans="2:18" ht="15">
      <c r="B2" s="50" t="s">
        <v>8</v>
      </c>
      <c r="C2" s="50">
        <v>0.31</v>
      </c>
      <c r="D2" s="12"/>
      <c r="E2" s="50">
        <v>0.09</v>
      </c>
      <c r="F2" s="12"/>
      <c r="G2" s="50">
        <v>14.19</v>
      </c>
      <c r="H2" s="9"/>
      <c r="I2" s="50">
        <v>17.16</v>
      </c>
      <c r="J2" s="9"/>
      <c r="K2" s="50">
        <v>17.690000000000001</v>
      </c>
      <c r="L2" s="9"/>
      <c r="M2" s="56" t="s">
        <v>11</v>
      </c>
      <c r="N2" s="18"/>
      <c r="O2" s="56" t="s">
        <v>11</v>
      </c>
      <c r="P2" s="18"/>
      <c r="Q2" s="48"/>
    </row>
    <row r="3" spans="2:18" ht="57" customHeight="1">
      <c r="B3" s="51"/>
      <c r="C3" s="51"/>
      <c r="D3" s="13">
        <f>ROUND(0.131/C2*10,2)</f>
        <v>4.2300000000000004</v>
      </c>
      <c r="E3" s="51"/>
      <c r="F3" s="13">
        <f>ROUND(0.0487/E2*5,2)</f>
        <v>2.71</v>
      </c>
      <c r="G3" s="51"/>
      <c r="H3" s="13">
        <f>ROUND(G2/23*30,2)</f>
        <v>18.510000000000002</v>
      </c>
      <c r="I3" s="51"/>
      <c r="J3" s="13">
        <f>ROUND(I2/27.84*25,2)</f>
        <v>15.41</v>
      </c>
      <c r="K3" s="51"/>
      <c r="L3" s="13">
        <f>ROUND(K2/31.86*25,2)</f>
        <v>13.88</v>
      </c>
      <c r="M3" s="57"/>
      <c r="N3" s="19">
        <v>0</v>
      </c>
      <c r="O3" s="57"/>
      <c r="P3" s="19">
        <v>0</v>
      </c>
      <c r="Q3" s="49"/>
    </row>
    <row r="4" spans="2:18" ht="13.9" customHeight="1">
      <c r="B4" s="54" t="s">
        <v>9</v>
      </c>
      <c r="C4" s="50">
        <v>0.35</v>
      </c>
      <c r="D4" s="13"/>
      <c r="E4" s="58">
        <v>0.1</v>
      </c>
      <c r="F4" s="13"/>
      <c r="G4" s="50">
        <v>6.96</v>
      </c>
      <c r="H4" s="13"/>
      <c r="I4" s="50">
        <v>6.26</v>
      </c>
      <c r="J4" s="13"/>
      <c r="K4" s="50">
        <v>7.94</v>
      </c>
      <c r="L4" s="13"/>
      <c r="M4" s="50" t="s">
        <v>12</v>
      </c>
      <c r="N4" s="9"/>
      <c r="O4" s="50" t="s">
        <v>13</v>
      </c>
      <c r="P4" s="9"/>
      <c r="Q4" s="48"/>
    </row>
    <row r="5" spans="2:18" ht="28.5" customHeight="1">
      <c r="B5" s="55"/>
      <c r="C5" s="51"/>
      <c r="D5" s="13">
        <f t="shared" ref="D5:D23" si="0">ROUND(0.131/C4*10,2)</f>
        <v>3.74</v>
      </c>
      <c r="E5" s="59"/>
      <c r="F5" s="13">
        <f t="shared" ref="F5:F23" si="1">ROUND(0.0487/E4*5,2)</f>
        <v>2.44</v>
      </c>
      <c r="G5" s="51"/>
      <c r="H5" s="13">
        <f t="shared" ref="H5:H21" si="2">ROUND(G4/23*30,2)</f>
        <v>9.08</v>
      </c>
      <c r="I5" s="51"/>
      <c r="J5" s="13">
        <f t="shared" ref="J5:J23" si="3">ROUND(I4/27.84*25,2)</f>
        <v>5.62</v>
      </c>
      <c r="K5" s="51"/>
      <c r="L5" s="13">
        <f t="shared" ref="L5:L23" si="4">ROUND(K4/31.86*25,2)</f>
        <v>6.23</v>
      </c>
      <c r="M5" s="51"/>
      <c r="N5" s="10">
        <v>1</v>
      </c>
      <c r="O5" s="51"/>
      <c r="P5" s="10">
        <v>1</v>
      </c>
      <c r="Q5" s="49"/>
    </row>
    <row r="6" spans="2:18" ht="15">
      <c r="B6" s="54" t="s">
        <v>14</v>
      </c>
      <c r="C6" s="50">
        <v>0.31</v>
      </c>
      <c r="D6" s="13"/>
      <c r="E6" s="58">
        <v>0.1</v>
      </c>
      <c r="F6" s="13"/>
      <c r="G6" s="50">
        <v>11.21</v>
      </c>
      <c r="H6" s="13"/>
      <c r="I6" s="50">
        <v>11.84</v>
      </c>
      <c r="J6" s="13"/>
      <c r="K6" s="50">
        <v>11.94</v>
      </c>
      <c r="L6" s="13"/>
      <c r="M6" s="50" t="s">
        <v>12</v>
      </c>
      <c r="N6" s="9"/>
      <c r="O6" s="50" t="s">
        <v>15</v>
      </c>
      <c r="P6" s="9"/>
      <c r="Q6" s="48"/>
    </row>
    <row r="7" spans="2:18" ht="15">
      <c r="B7" s="55"/>
      <c r="C7" s="51"/>
      <c r="D7" s="13">
        <f t="shared" si="0"/>
        <v>4.2300000000000004</v>
      </c>
      <c r="E7" s="59"/>
      <c r="F7" s="13">
        <f t="shared" si="1"/>
        <v>2.44</v>
      </c>
      <c r="G7" s="51"/>
      <c r="H7" s="13">
        <f t="shared" si="2"/>
        <v>14.62</v>
      </c>
      <c r="I7" s="51"/>
      <c r="J7" s="13">
        <f t="shared" si="3"/>
        <v>10.63</v>
      </c>
      <c r="K7" s="51"/>
      <c r="L7" s="13">
        <f t="shared" si="4"/>
        <v>9.3699999999999992</v>
      </c>
      <c r="M7" s="51"/>
      <c r="N7" s="10">
        <v>1</v>
      </c>
      <c r="O7" s="51"/>
      <c r="P7" s="10">
        <v>1</v>
      </c>
      <c r="Q7" s="49"/>
    </row>
    <row r="8" spans="2:18" ht="15">
      <c r="B8" s="50" t="s">
        <v>16</v>
      </c>
      <c r="C8" s="50">
        <v>0.43</v>
      </c>
      <c r="D8" s="13"/>
      <c r="E8" s="50">
        <v>0.1</v>
      </c>
      <c r="F8" s="13"/>
      <c r="G8" s="50">
        <v>10.47</v>
      </c>
      <c r="H8" s="13"/>
      <c r="I8" s="50">
        <v>13.69</v>
      </c>
      <c r="J8" s="13"/>
      <c r="K8" s="50">
        <v>21.59</v>
      </c>
      <c r="L8" s="13"/>
      <c r="M8" s="50" t="s">
        <v>12</v>
      </c>
      <c r="N8" s="9"/>
      <c r="O8" s="50" t="s">
        <v>15</v>
      </c>
      <c r="P8" s="9"/>
      <c r="Q8" s="48"/>
    </row>
    <row r="9" spans="2:18" ht="15">
      <c r="B9" s="51"/>
      <c r="C9" s="51"/>
      <c r="D9" s="13">
        <f t="shared" si="0"/>
        <v>3.05</v>
      </c>
      <c r="E9" s="51"/>
      <c r="F9" s="13">
        <f t="shared" si="1"/>
        <v>2.44</v>
      </c>
      <c r="G9" s="51"/>
      <c r="H9" s="13">
        <f t="shared" si="2"/>
        <v>13.66</v>
      </c>
      <c r="I9" s="51"/>
      <c r="J9" s="13">
        <f t="shared" si="3"/>
        <v>12.29</v>
      </c>
      <c r="K9" s="51"/>
      <c r="L9" s="13">
        <f t="shared" si="4"/>
        <v>16.940000000000001</v>
      </c>
      <c r="M9" s="51"/>
      <c r="N9" s="10">
        <v>1</v>
      </c>
      <c r="O9" s="51"/>
      <c r="P9" s="10">
        <v>1</v>
      </c>
      <c r="Q9" s="49"/>
    </row>
    <row r="10" spans="2:18" ht="15">
      <c r="B10" s="50" t="s">
        <v>17</v>
      </c>
      <c r="C10" s="60">
        <v>0.13100000000000001</v>
      </c>
      <c r="D10" s="13"/>
      <c r="E10" s="60">
        <v>4.87E-2</v>
      </c>
      <c r="F10" s="13"/>
      <c r="G10" s="50">
        <v>13.53</v>
      </c>
      <c r="H10" s="13"/>
      <c r="I10" s="50">
        <v>13.24</v>
      </c>
      <c r="J10" s="13"/>
      <c r="K10" s="50">
        <v>12.29</v>
      </c>
      <c r="L10" s="13"/>
      <c r="M10" s="50" t="s">
        <v>12</v>
      </c>
      <c r="N10" s="9"/>
      <c r="O10" s="50" t="s">
        <v>15</v>
      </c>
      <c r="Q10" s="48"/>
    </row>
    <row r="11" spans="2:18" ht="15">
      <c r="B11" s="51"/>
      <c r="C11" s="61"/>
      <c r="D11" s="13">
        <f t="shared" si="0"/>
        <v>10</v>
      </c>
      <c r="E11" s="61"/>
      <c r="F11" s="13">
        <f t="shared" si="1"/>
        <v>5</v>
      </c>
      <c r="G11" s="51"/>
      <c r="H11" s="13">
        <f t="shared" si="2"/>
        <v>17.649999999999999</v>
      </c>
      <c r="I11" s="51"/>
      <c r="J11" s="13">
        <f t="shared" si="3"/>
        <v>11.89</v>
      </c>
      <c r="K11" s="51"/>
      <c r="L11" s="13">
        <f t="shared" si="4"/>
        <v>9.64</v>
      </c>
      <c r="M11" s="51"/>
      <c r="N11" s="10">
        <v>1</v>
      </c>
      <c r="O11" s="51"/>
      <c r="P11" s="9">
        <v>1</v>
      </c>
      <c r="Q11" s="49"/>
    </row>
    <row r="12" spans="2:18" ht="15">
      <c r="B12" s="54" t="s">
        <v>18</v>
      </c>
      <c r="C12" s="50" t="s">
        <v>19</v>
      </c>
      <c r="D12" s="13"/>
      <c r="E12" s="56" t="s">
        <v>20</v>
      </c>
      <c r="F12" s="13"/>
      <c r="G12" s="50">
        <v>9.41</v>
      </c>
      <c r="H12" s="13"/>
      <c r="I12" s="50">
        <v>9.6300000000000008</v>
      </c>
      <c r="J12" s="13"/>
      <c r="K12" s="50">
        <v>7.24</v>
      </c>
      <c r="L12" s="13"/>
      <c r="M12" s="50" t="s">
        <v>12</v>
      </c>
      <c r="N12" s="9"/>
      <c r="O12" s="52" t="s">
        <v>11</v>
      </c>
      <c r="P12" s="20"/>
      <c r="Q12" s="48"/>
    </row>
    <row r="13" spans="2:18" ht="42.75" customHeight="1">
      <c r="B13" s="55"/>
      <c r="C13" s="51"/>
      <c r="D13" s="13"/>
      <c r="E13" s="57"/>
      <c r="F13" s="13"/>
      <c r="G13" s="51"/>
      <c r="H13" s="13">
        <f t="shared" si="2"/>
        <v>12.27</v>
      </c>
      <c r="I13" s="51"/>
      <c r="J13" s="13">
        <f t="shared" si="3"/>
        <v>8.65</v>
      </c>
      <c r="K13" s="51"/>
      <c r="L13" s="13">
        <f t="shared" si="4"/>
        <v>5.68</v>
      </c>
      <c r="M13" s="51"/>
      <c r="N13" s="10">
        <v>1</v>
      </c>
      <c r="O13" s="53"/>
      <c r="P13" s="21">
        <v>0</v>
      </c>
      <c r="Q13" s="49"/>
    </row>
    <row r="14" spans="2:18" ht="15">
      <c r="B14" s="50" t="s">
        <v>21</v>
      </c>
      <c r="C14" s="50">
        <v>0.4</v>
      </c>
      <c r="D14" s="13"/>
      <c r="E14" s="50">
        <v>0.1</v>
      </c>
      <c r="F14" s="13"/>
      <c r="G14" s="60">
        <v>23</v>
      </c>
      <c r="H14" s="13"/>
      <c r="I14" s="60">
        <v>27.84</v>
      </c>
      <c r="J14" s="13"/>
      <c r="K14" s="60">
        <v>31.86</v>
      </c>
      <c r="L14" s="13"/>
      <c r="M14" s="50" t="s">
        <v>12</v>
      </c>
      <c r="N14" s="9"/>
      <c r="O14" s="50" t="s">
        <v>15</v>
      </c>
      <c r="P14" s="9"/>
      <c r="Q14" s="48"/>
    </row>
    <row r="15" spans="2:18" ht="15">
      <c r="B15" s="51"/>
      <c r="C15" s="51"/>
      <c r="D15" s="13">
        <f t="shared" si="0"/>
        <v>3.28</v>
      </c>
      <c r="E15" s="51"/>
      <c r="F15" s="13">
        <f t="shared" si="1"/>
        <v>2.44</v>
      </c>
      <c r="G15" s="61"/>
      <c r="H15" s="13">
        <f t="shared" si="2"/>
        <v>30</v>
      </c>
      <c r="I15" s="61"/>
      <c r="J15" s="13">
        <f t="shared" si="3"/>
        <v>25</v>
      </c>
      <c r="K15" s="61"/>
      <c r="L15" s="13">
        <f t="shared" si="4"/>
        <v>25</v>
      </c>
      <c r="M15" s="51"/>
      <c r="N15" s="10">
        <v>1</v>
      </c>
      <c r="O15" s="51"/>
      <c r="P15" s="10">
        <v>1</v>
      </c>
      <c r="Q15" s="49"/>
    </row>
    <row r="16" spans="2:18" ht="15">
      <c r="B16" s="50" t="s">
        <v>22</v>
      </c>
      <c r="C16" s="50">
        <v>0.33</v>
      </c>
      <c r="D16" s="13"/>
      <c r="E16" s="50">
        <v>0.05</v>
      </c>
      <c r="F16" s="13"/>
      <c r="G16" s="50">
        <v>17.7</v>
      </c>
      <c r="H16" s="13"/>
      <c r="I16" s="50">
        <v>23.14</v>
      </c>
      <c r="J16" s="13"/>
      <c r="K16" s="50">
        <v>23.01</v>
      </c>
      <c r="L16" s="13"/>
      <c r="M16" s="50" t="s">
        <v>28</v>
      </c>
      <c r="N16" s="9"/>
      <c r="O16" s="48"/>
      <c r="P16" s="9"/>
      <c r="Q16" s="48"/>
    </row>
    <row r="17" spans="2:17" ht="15">
      <c r="B17" s="51"/>
      <c r="C17" s="51"/>
      <c r="D17" s="13">
        <f t="shared" si="0"/>
        <v>3.97</v>
      </c>
      <c r="E17" s="51"/>
      <c r="F17" s="13">
        <f t="shared" si="1"/>
        <v>4.87</v>
      </c>
      <c r="G17" s="51"/>
      <c r="H17" s="13">
        <f t="shared" si="2"/>
        <v>23.09</v>
      </c>
      <c r="I17" s="51"/>
      <c r="J17" s="13">
        <f t="shared" si="3"/>
        <v>20.78</v>
      </c>
      <c r="K17" s="51"/>
      <c r="L17" s="13">
        <f t="shared" si="4"/>
        <v>18.059999999999999</v>
      </c>
      <c r="M17" s="51"/>
      <c r="N17" s="10">
        <v>1</v>
      </c>
      <c r="O17" s="49"/>
      <c r="P17" s="10">
        <v>0</v>
      </c>
      <c r="Q17" s="49"/>
    </row>
    <row r="18" spans="2:17" ht="15">
      <c r="B18" s="50" t="s">
        <v>23</v>
      </c>
      <c r="C18" s="50">
        <v>0.35</v>
      </c>
      <c r="D18" s="13"/>
      <c r="E18" s="50">
        <v>0.1</v>
      </c>
      <c r="F18" s="13"/>
      <c r="G18" s="50">
        <v>21.81</v>
      </c>
      <c r="H18" s="13">
        <f t="shared" si="2"/>
        <v>0</v>
      </c>
      <c r="I18" s="50">
        <v>23.83</v>
      </c>
      <c r="J18" s="13"/>
      <c r="K18" s="50">
        <v>28.09</v>
      </c>
      <c r="L18" s="13"/>
      <c r="M18" s="50" t="s">
        <v>28</v>
      </c>
      <c r="N18" s="9"/>
      <c r="O18" s="50" t="s">
        <v>29</v>
      </c>
      <c r="P18" s="9"/>
      <c r="Q18" s="48"/>
    </row>
    <row r="19" spans="2:17" ht="15">
      <c r="B19" s="51"/>
      <c r="C19" s="51"/>
      <c r="D19" s="13">
        <f t="shared" si="0"/>
        <v>3.74</v>
      </c>
      <c r="E19" s="51"/>
      <c r="F19" s="13">
        <f t="shared" si="1"/>
        <v>2.44</v>
      </c>
      <c r="G19" s="51"/>
      <c r="H19" s="13">
        <f t="shared" si="2"/>
        <v>28.45</v>
      </c>
      <c r="I19" s="51"/>
      <c r="J19" s="13">
        <f t="shared" si="3"/>
        <v>21.4</v>
      </c>
      <c r="K19" s="51"/>
      <c r="L19" s="13">
        <f t="shared" si="4"/>
        <v>22.04</v>
      </c>
      <c r="M19" s="51"/>
      <c r="N19" s="10">
        <v>1</v>
      </c>
      <c r="O19" s="51"/>
      <c r="P19" s="10">
        <v>1</v>
      </c>
      <c r="Q19" s="49"/>
    </row>
    <row r="20" spans="2:17" ht="15">
      <c r="B20" s="50" t="s">
        <v>24</v>
      </c>
      <c r="C20" s="50">
        <v>0.31</v>
      </c>
      <c r="D20" s="13"/>
      <c r="E20" s="50">
        <v>0</v>
      </c>
      <c r="F20" s="13"/>
      <c r="G20" s="50">
        <v>20.25</v>
      </c>
      <c r="H20" s="13"/>
      <c r="I20" s="50">
        <v>21.73</v>
      </c>
      <c r="J20" s="13"/>
      <c r="K20" s="50">
        <v>20.47</v>
      </c>
      <c r="L20" s="13"/>
      <c r="M20" s="50" t="s">
        <v>28</v>
      </c>
      <c r="N20" s="9"/>
      <c r="O20" s="50" t="s">
        <v>28</v>
      </c>
      <c r="P20" s="9"/>
      <c r="Q20" s="48"/>
    </row>
    <row r="21" spans="2:17" ht="15">
      <c r="B21" s="51"/>
      <c r="C21" s="51"/>
      <c r="D21" s="13">
        <f t="shared" si="0"/>
        <v>4.2300000000000004</v>
      </c>
      <c r="E21" s="51"/>
      <c r="F21" s="13"/>
      <c r="G21" s="51"/>
      <c r="H21" s="13">
        <f t="shared" si="2"/>
        <v>26.41</v>
      </c>
      <c r="I21" s="51"/>
      <c r="J21" s="13">
        <f t="shared" si="3"/>
        <v>19.510000000000002</v>
      </c>
      <c r="K21" s="51"/>
      <c r="L21" s="13">
        <f t="shared" si="4"/>
        <v>16.059999999999999</v>
      </c>
      <c r="M21" s="51"/>
      <c r="N21" s="10">
        <v>1</v>
      </c>
      <c r="O21" s="51"/>
      <c r="P21" s="10">
        <v>0</v>
      </c>
      <c r="Q21" s="49"/>
    </row>
    <row r="22" spans="2:17" ht="15">
      <c r="B22" s="50" t="s">
        <v>25</v>
      </c>
      <c r="C22" s="50">
        <v>0.4</v>
      </c>
      <c r="D22" s="13"/>
      <c r="E22" s="50">
        <v>0.1</v>
      </c>
      <c r="F22" s="13"/>
      <c r="G22" s="48"/>
      <c r="H22" s="13"/>
      <c r="I22" s="50">
        <v>8.4700000000000006</v>
      </c>
      <c r="J22" s="13"/>
      <c r="K22" s="50">
        <v>8.4700000000000006</v>
      </c>
      <c r="L22" s="13"/>
      <c r="M22" s="50"/>
      <c r="N22" s="9"/>
      <c r="O22" s="48"/>
      <c r="P22" s="9"/>
      <c r="Q22" s="48"/>
    </row>
    <row r="23" spans="2:17" ht="15">
      <c r="B23" s="51"/>
      <c r="C23" s="51"/>
      <c r="D23" s="10">
        <f t="shared" si="0"/>
        <v>3.28</v>
      </c>
      <c r="E23" s="51"/>
      <c r="F23" s="13">
        <f t="shared" si="1"/>
        <v>2.44</v>
      </c>
      <c r="G23" s="49"/>
      <c r="H23" s="13"/>
      <c r="I23" s="51"/>
      <c r="J23" s="13">
        <f t="shared" si="3"/>
        <v>7.61</v>
      </c>
      <c r="K23" s="51"/>
      <c r="L23" s="13">
        <f t="shared" si="4"/>
        <v>6.65</v>
      </c>
      <c r="M23" s="51"/>
      <c r="N23" s="10">
        <v>0</v>
      </c>
      <c r="O23" s="49"/>
      <c r="P23" s="10">
        <v>0</v>
      </c>
      <c r="Q23" s="49"/>
    </row>
    <row r="24" spans="2:17" ht="15">
      <c r="B24" s="50" t="s">
        <v>26</v>
      </c>
      <c r="C24" s="7"/>
      <c r="D24" s="7"/>
      <c r="E24" s="50"/>
      <c r="F24" s="12"/>
      <c r="G24" s="50"/>
      <c r="H24" s="13"/>
      <c r="I24" s="50"/>
      <c r="J24" s="13"/>
      <c r="K24" s="50"/>
      <c r="L24" s="12"/>
      <c r="M24" s="50"/>
      <c r="N24" s="9"/>
      <c r="O24" s="50"/>
      <c r="P24" s="9"/>
      <c r="Q24" s="50"/>
    </row>
    <row r="25" spans="2:17" ht="15">
      <c r="B25" s="51"/>
      <c r="C25" s="8" t="s">
        <v>27</v>
      </c>
      <c r="D25" s="8"/>
      <c r="E25" s="51"/>
      <c r="F25" s="14"/>
      <c r="G25" s="51"/>
      <c r="H25" s="6"/>
      <c r="I25" s="51"/>
      <c r="J25" s="13"/>
      <c r="K25" s="51"/>
      <c r="L25" s="10"/>
      <c r="M25" s="51"/>
      <c r="N25" s="6"/>
      <c r="O25" s="51"/>
      <c r="P25" s="6"/>
      <c r="Q25" s="51"/>
    </row>
  </sheetData>
  <mergeCells count="107">
    <mergeCell ref="B24:B25"/>
    <mergeCell ref="E24:E25"/>
    <mergeCell ref="G24:G25"/>
    <mergeCell ref="I24:I25"/>
    <mergeCell ref="K24:K25"/>
    <mergeCell ref="M24:M25"/>
    <mergeCell ref="O24:O25"/>
    <mergeCell ref="Q24:Q25"/>
    <mergeCell ref="O20:O21"/>
    <mergeCell ref="Q20:Q21"/>
    <mergeCell ref="B22:B23"/>
    <mergeCell ref="C22:C23"/>
    <mergeCell ref="E22:E23"/>
    <mergeCell ref="G22:G23"/>
    <mergeCell ref="I22:I23"/>
    <mergeCell ref="K22:K23"/>
    <mergeCell ref="M22:M23"/>
    <mergeCell ref="O22:O23"/>
    <mergeCell ref="Q22:Q23"/>
    <mergeCell ref="M18:M19"/>
    <mergeCell ref="O18:O19"/>
    <mergeCell ref="Q18:Q19"/>
    <mergeCell ref="B20:B21"/>
    <mergeCell ref="C20:C21"/>
    <mergeCell ref="E20:E21"/>
    <mergeCell ref="G20:G21"/>
    <mergeCell ref="I20:I21"/>
    <mergeCell ref="K20:K21"/>
    <mergeCell ref="M20:M21"/>
    <mergeCell ref="B18:B19"/>
    <mergeCell ref="C18:C19"/>
    <mergeCell ref="E18:E19"/>
    <mergeCell ref="G18:G19"/>
    <mergeCell ref="I18:I19"/>
    <mergeCell ref="K18:K19"/>
    <mergeCell ref="B16:B17"/>
    <mergeCell ref="C16:C17"/>
    <mergeCell ref="E16:E17"/>
    <mergeCell ref="G16:G17"/>
    <mergeCell ref="I16:I17"/>
    <mergeCell ref="K16:K17"/>
    <mergeCell ref="M16:M17"/>
    <mergeCell ref="O16:O17"/>
    <mergeCell ref="Q16:Q17"/>
    <mergeCell ref="B14:B15"/>
    <mergeCell ref="C14:C15"/>
    <mergeCell ref="E14:E15"/>
    <mergeCell ref="G14:G15"/>
    <mergeCell ref="I14:I15"/>
    <mergeCell ref="K14:K15"/>
    <mergeCell ref="M14:M15"/>
    <mergeCell ref="O14:O15"/>
    <mergeCell ref="Q14:Q15"/>
    <mergeCell ref="M10:M11"/>
    <mergeCell ref="O10:O11"/>
    <mergeCell ref="Q10:Q11"/>
    <mergeCell ref="B12:B13"/>
    <mergeCell ref="C12:C13"/>
    <mergeCell ref="E12:E13"/>
    <mergeCell ref="G12:G13"/>
    <mergeCell ref="I12:I13"/>
    <mergeCell ref="K12:K13"/>
    <mergeCell ref="M12:M13"/>
    <mergeCell ref="B10:B11"/>
    <mergeCell ref="C10:C11"/>
    <mergeCell ref="E10:E11"/>
    <mergeCell ref="G10:G11"/>
    <mergeCell ref="I10:I11"/>
    <mergeCell ref="K10:K11"/>
    <mergeCell ref="O12:O13"/>
    <mergeCell ref="Q12:Q13"/>
    <mergeCell ref="B8:B9"/>
    <mergeCell ref="C8:C9"/>
    <mergeCell ref="E8:E9"/>
    <mergeCell ref="G8:G9"/>
    <mergeCell ref="I8:I9"/>
    <mergeCell ref="K8:K9"/>
    <mergeCell ref="M8:M9"/>
    <mergeCell ref="O8:O9"/>
    <mergeCell ref="Q8:Q9"/>
    <mergeCell ref="O4:O5"/>
    <mergeCell ref="Q4:Q5"/>
    <mergeCell ref="B6:B7"/>
    <mergeCell ref="C6:C7"/>
    <mergeCell ref="E6:E7"/>
    <mergeCell ref="G6:G7"/>
    <mergeCell ref="I6:I7"/>
    <mergeCell ref="K6:K7"/>
    <mergeCell ref="M6:M7"/>
    <mergeCell ref="O6:O7"/>
    <mergeCell ref="Q6:Q7"/>
    <mergeCell ref="B4:B5"/>
    <mergeCell ref="M4:M5"/>
    <mergeCell ref="K4:K5"/>
    <mergeCell ref="I4:I5"/>
    <mergeCell ref="G4:G5"/>
    <mergeCell ref="E4:E5"/>
    <mergeCell ref="C4:C5"/>
    <mergeCell ref="M2:M3"/>
    <mergeCell ref="O2:O3"/>
    <mergeCell ref="Q2:Q3"/>
    <mergeCell ref="B2:B3"/>
    <mergeCell ref="C2:C3"/>
    <mergeCell ref="E2:E3"/>
    <mergeCell ref="G2:G3"/>
    <mergeCell ref="I2:I3"/>
    <mergeCell ref="K2:K3"/>
  </mergeCells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" sqref="B1"/>
    </sheetView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6"/>
  <sheetViews>
    <sheetView tabSelected="1" topLeftCell="A13" zoomScaleNormal="100" workbookViewId="0">
      <selection activeCell="H27" sqref="H27"/>
    </sheetView>
  </sheetViews>
  <sheetFormatPr defaultRowHeight="14.25"/>
  <cols>
    <col min="1" max="1" width="5" customWidth="1"/>
    <col min="2" max="2" width="26.875" bestFit="1" customWidth="1"/>
    <col min="3" max="3" width="11.25" customWidth="1"/>
    <col min="5" max="5" width="11.25" customWidth="1"/>
    <col min="6" max="6" width="11" customWidth="1"/>
    <col min="7" max="7" width="10.375" customWidth="1"/>
    <col min="8" max="8" width="13.625" customWidth="1"/>
    <col min="9" max="9" width="11.625" customWidth="1"/>
    <col min="10" max="10" width="10.75" customWidth="1"/>
    <col min="11" max="11" width="8.875" customWidth="1"/>
    <col min="12" max="12" width="6.875" customWidth="1"/>
    <col min="13" max="13" width="7.375" customWidth="1"/>
    <col min="14" max="14" width="7.125" customWidth="1"/>
    <col min="15" max="15" width="7.75" customWidth="1"/>
    <col min="16" max="16" width="7" customWidth="1"/>
    <col min="17" max="17" width="6.875" customWidth="1"/>
  </cols>
  <sheetData>
    <row r="1" spans="1:19" ht="15">
      <c r="A1" s="66" t="s">
        <v>57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9" ht="15">
      <c r="A2" s="66" t="s">
        <v>53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9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9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9">
      <c r="A5" s="62" t="s">
        <v>54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9">
      <c r="A6" s="62" t="s">
        <v>55</v>
      </c>
      <c r="B6" s="62"/>
      <c r="C6" s="62"/>
      <c r="D6" s="62"/>
      <c r="E6" s="62"/>
      <c r="F6" s="62"/>
      <c r="G6" s="62"/>
      <c r="H6" s="62"/>
      <c r="I6" s="62"/>
      <c r="J6" s="62"/>
      <c r="K6" s="46"/>
    </row>
    <row r="7" spans="1:19">
      <c r="A7" s="62" t="s">
        <v>56</v>
      </c>
      <c r="B7" s="62"/>
      <c r="C7" s="62"/>
      <c r="D7" s="62"/>
      <c r="E7" s="62"/>
      <c r="F7" s="62"/>
      <c r="G7" s="62"/>
      <c r="H7" s="62"/>
      <c r="I7" s="62"/>
      <c r="J7" s="62"/>
      <c r="K7" s="46"/>
    </row>
    <row r="8" spans="1:19">
      <c r="A8" s="62" t="s">
        <v>60</v>
      </c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9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</row>
    <row r="11" spans="1:19" ht="76.5">
      <c r="A11" s="26"/>
      <c r="B11" s="27" t="s">
        <v>0</v>
      </c>
      <c r="C11" s="28" t="s">
        <v>1</v>
      </c>
      <c r="D11" s="29" t="s">
        <v>2</v>
      </c>
      <c r="E11" s="30" t="s">
        <v>3</v>
      </c>
      <c r="F11" s="31" t="s">
        <v>4</v>
      </c>
      <c r="G11" s="30" t="s">
        <v>5</v>
      </c>
      <c r="H11" s="31" t="s">
        <v>10</v>
      </c>
      <c r="I11" s="30" t="s">
        <v>50</v>
      </c>
      <c r="J11" s="32" t="s">
        <v>7</v>
      </c>
      <c r="K11" s="41" t="s">
        <v>51</v>
      </c>
      <c r="L11" s="38"/>
      <c r="M11" s="38"/>
      <c r="N11" s="38"/>
      <c r="O11" s="38"/>
      <c r="P11" s="38"/>
      <c r="Q11" s="38"/>
      <c r="R11" s="38"/>
      <c r="S11" s="38"/>
    </row>
    <row r="12" spans="1:19" ht="13.9" customHeight="1">
      <c r="A12" s="23" t="s">
        <v>38</v>
      </c>
      <c r="B12" s="33" t="s">
        <v>8</v>
      </c>
      <c r="C12" s="43">
        <v>4.2300000000000004</v>
      </c>
      <c r="D12" s="43">
        <v>2.71</v>
      </c>
      <c r="E12" s="43">
        <v>18.510000000000002</v>
      </c>
      <c r="F12" s="43">
        <v>15.41</v>
      </c>
      <c r="G12" s="43">
        <v>13.88</v>
      </c>
      <c r="H12" s="43">
        <v>0</v>
      </c>
      <c r="I12" s="43">
        <v>0</v>
      </c>
      <c r="J12" s="43">
        <v>3</v>
      </c>
      <c r="K12" s="42">
        <f>SUM(C12:J12)</f>
        <v>57.74</v>
      </c>
      <c r="L12" s="39"/>
      <c r="M12" s="39"/>
      <c r="N12" s="39"/>
      <c r="O12" s="39"/>
      <c r="P12" s="40"/>
      <c r="Q12" s="40"/>
      <c r="R12" s="40"/>
      <c r="S12" s="39"/>
    </row>
    <row r="13" spans="1:19">
      <c r="A13" s="23" t="s">
        <v>39</v>
      </c>
      <c r="B13" s="34" t="s">
        <v>9</v>
      </c>
      <c r="C13" s="43">
        <v>3.74</v>
      </c>
      <c r="D13" s="43">
        <v>2.44</v>
      </c>
      <c r="E13" s="43">
        <v>9.08</v>
      </c>
      <c r="F13" s="43">
        <v>5.62</v>
      </c>
      <c r="G13" s="43">
        <v>6.23</v>
      </c>
      <c r="H13" s="43">
        <v>1</v>
      </c>
      <c r="I13" s="43">
        <v>0</v>
      </c>
      <c r="J13" s="43">
        <v>3</v>
      </c>
      <c r="K13" s="42">
        <f t="shared" ref="K13:K22" si="0">SUM(C13:J13)</f>
        <v>31.11</v>
      </c>
      <c r="L13" s="39"/>
      <c r="M13" s="39"/>
      <c r="N13" s="39"/>
      <c r="O13" s="39"/>
      <c r="P13" s="40"/>
      <c r="Q13" s="40"/>
      <c r="R13" s="40"/>
      <c r="S13" s="39"/>
    </row>
    <row r="14" spans="1:19" ht="28.5">
      <c r="A14" s="23" t="s">
        <v>40</v>
      </c>
      <c r="B14" s="34" t="s">
        <v>14</v>
      </c>
      <c r="C14" s="43">
        <v>4.2300000000000004</v>
      </c>
      <c r="D14" s="43">
        <v>2.44</v>
      </c>
      <c r="E14" s="43">
        <v>14.62</v>
      </c>
      <c r="F14" s="43">
        <v>10.63</v>
      </c>
      <c r="G14" s="43">
        <v>9.3699999999999992</v>
      </c>
      <c r="H14" s="43">
        <v>1</v>
      </c>
      <c r="I14" s="43">
        <v>0</v>
      </c>
      <c r="J14" s="43">
        <v>3</v>
      </c>
      <c r="K14" s="42">
        <f t="shared" si="0"/>
        <v>45.29</v>
      </c>
      <c r="L14" s="39"/>
      <c r="M14" s="39"/>
      <c r="N14" s="39"/>
      <c r="O14" s="39"/>
      <c r="P14" s="40"/>
      <c r="Q14" s="40"/>
      <c r="R14" s="40"/>
      <c r="S14" s="39"/>
    </row>
    <row r="15" spans="1:19">
      <c r="A15" s="23" t="s">
        <v>41</v>
      </c>
      <c r="B15" s="33" t="s">
        <v>16</v>
      </c>
      <c r="C15" s="43">
        <v>3.05</v>
      </c>
      <c r="D15" s="43">
        <v>2.44</v>
      </c>
      <c r="E15" s="43">
        <v>13.66</v>
      </c>
      <c r="F15" s="43">
        <v>12.29</v>
      </c>
      <c r="G15" s="43">
        <v>16.940000000000001</v>
      </c>
      <c r="H15" s="43">
        <v>1</v>
      </c>
      <c r="I15" s="43">
        <v>0</v>
      </c>
      <c r="J15" s="43">
        <v>1</v>
      </c>
      <c r="K15" s="42">
        <f t="shared" si="0"/>
        <v>50.379999999999995</v>
      </c>
      <c r="L15" s="39"/>
      <c r="M15" s="39"/>
      <c r="N15" s="39"/>
      <c r="O15" s="39"/>
      <c r="P15" s="40"/>
      <c r="Q15" s="40"/>
      <c r="R15" s="40"/>
      <c r="S15" s="39"/>
    </row>
    <row r="16" spans="1:19">
      <c r="A16" s="23" t="s">
        <v>42</v>
      </c>
      <c r="B16" s="33" t="s">
        <v>17</v>
      </c>
      <c r="C16" s="43">
        <v>10</v>
      </c>
      <c r="D16" s="43">
        <v>5</v>
      </c>
      <c r="E16" s="43">
        <v>17.649999999999999</v>
      </c>
      <c r="F16" s="43">
        <v>11.89</v>
      </c>
      <c r="G16" s="43">
        <v>9.64</v>
      </c>
      <c r="H16" s="43">
        <v>1</v>
      </c>
      <c r="I16" s="43">
        <v>0</v>
      </c>
      <c r="J16" s="43">
        <v>3</v>
      </c>
      <c r="K16" s="42">
        <f t="shared" si="0"/>
        <v>58.18</v>
      </c>
      <c r="L16" s="39"/>
      <c r="M16" s="39"/>
      <c r="N16" s="39"/>
      <c r="O16" s="39"/>
      <c r="P16" s="40"/>
      <c r="Q16" s="40"/>
      <c r="R16" s="40"/>
      <c r="S16" s="39"/>
    </row>
    <row r="17" spans="1:19">
      <c r="A17" s="23" t="s">
        <v>43</v>
      </c>
      <c r="B17" s="34" t="s">
        <v>18</v>
      </c>
      <c r="C17" s="43">
        <v>4.84</v>
      </c>
      <c r="D17" s="43">
        <v>2.44</v>
      </c>
      <c r="E17" s="43">
        <v>12.27</v>
      </c>
      <c r="F17" s="43">
        <v>8.65</v>
      </c>
      <c r="G17" s="43">
        <v>5.68</v>
      </c>
      <c r="H17" s="43">
        <v>1</v>
      </c>
      <c r="I17" s="43">
        <v>0</v>
      </c>
      <c r="J17" s="43">
        <v>3</v>
      </c>
      <c r="K17" s="42">
        <f t="shared" si="0"/>
        <v>37.879999999999995</v>
      </c>
      <c r="L17" s="39"/>
      <c r="M17" s="39"/>
      <c r="N17" s="39"/>
      <c r="O17" s="39"/>
      <c r="P17" s="40"/>
      <c r="Q17" s="40"/>
      <c r="R17" s="40"/>
      <c r="S17" s="39"/>
    </row>
    <row r="18" spans="1:19">
      <c r="A18" s="23" t="s">
        <v>44</v>
      </c>
      <c r="B18" s="33" t="s">
        <v>21</v>
      </c>
      <c r="C18" s="43">
        <v>3.28</v>
      </c>
      <c r="D18" s="43">
        <v>2.44</v>
      </c>
      <c r="E18" s="43">
        <v>30</v>
      </c>
      <c r="F18" s="43">
        <v>25</v>
      </c>
      <c r="G18" s="43">
        <v>25</v>
      </c>
      <c r="H18" s="43">
        <v>1</v>
      </c>
      <c r="I18" s="43">
        <v>0</v>
      </c>
      <c r="J18" s="43">
        <v>2</v>
      </c>
      <c r="K18" s="42">
        <f t="shared" si="0"/>
        <v>88.72</v>
      </c>
      <c r="L18" s="39"/>
      <c r="M18" s="39"/>
      <c r="N18" s="39"/>
      <c r="O18" s="39"/>
      <c r="P18" s="40"/>
      <c r="Q18" s="40"/>
      <c r="R18" s="40"/>
      <c r="S18" s="39"/>
    </row>
    <row r="19" spans="1:19">
      <c r="A19" s="23" t="s">
        <v>45</v>
      </c>
      <c r="B19" s="33" t="s">
        <v>22</v>
      </c>
      <c r="C19" s="43">
        <v>3.97</v>
      </c>
      <c r="D19" s="43">
        <v>2.44</v>
      </c>
      <c r="E19" s="43">
        <v>23.09</v>
      </c>
      <c r="F19" s="43">
        <v>20.78</v>
      </c>
      <c r="G19" s="43">
        <v>18.059999999999999</v>
      </c>
      <c r="H19" s="43">
        <v>1</v>
      </c>
      <c r="I19" s="44">
        <v>0</v>
      </c>
      <c r="J19" s="43">
        <v>3</v>
      </c>
      <c r="K19" s="42">
        <f t="shared" si="0"/>
        <v>72.34</v>
      </c>
      <c r="L19" s="39"/>
      <c r="M19" s="39"/>
      <c r="N19" s="39"/>
      <c r="O19" s="39"/>
      <c r="P19" s="40"/>
      <c r="Q19" s="40"/>
      <c r="R19" s="40"/>
      <c r="S19" s="39"/>
    </row>
    <row r="20" spans="1:19">
      <c r="A20" s="23" t="s">
        <v>46</v>
      </c>
      <c r="B20" s="33" t="s">
        <v>23</v>
      </c>
      <c r="C20" s="43">
        <v>3.74</v>
      </c>
      <c r="D20" s="43">
        <v>2.44</v>
      </c>
      <c r="E20" s="43">
        <v>28.45</v>
      </c>
      <c r="F20" s="45">
        <v>21.4</v>
      </c>
      <c r="G20" s="43">
        <v>22.04</v>
      </c>
      <c r="H20" s="43">
        <v>1</v>
      </c>
      <c r="I20" s="43">
        <v>0</v>
      </c>
      <c r="J20" s="43">
        <v>3</v>
      </c>
      <c r="K20" s="42">
        <f t="shared" si="0"/>
        <v>82.07</v>
      </c>
      <c r="L20" s="39"/>
      <c r="M20" s="39"/>
      <c r="N20" s="39"/>
      <c r="O20" s="39"/>
      <c r="P20" s="40"/>
      <c r="Q20" s="40"/>
      <c r="R20" s="40"/>
      <c r="S20" s="39"/>
    </row>
    <row r="21" spans="1:19">
      <c r="A21" s="23" t="s">
        <v>47</v>
      </c>
      <c r="B21" s="33" t="s">
        <v>24</v>
      </c>
      <c r="C21" s="43">
        <v>4.2300000000000004</v>
      </c>
      <c r="D21" s="43">
        <v>2.44</v>
      </c>
      <c r="E21" s="43">
        <v>26.41</v>
      </c>
      <c r="F21" s="43">
        <v>19.510000000000002</v>
      </c>
      <c r="G21" s="43">
        <v>16.059999999999999</v>
      </c>
      <c r="H21" s="43">
        <v>1</v>
      </c>
      <c r="I21" s="43">
        <v>1</v>
      </c>
      <c r="J21" s="43">
        <v>3</v>
      </c>
      <c r="K21" s="42">
        <f t="shared" si="0"/>
        <v>73.650000000000006</v>
      </c>
      <c r="L21" s="39"/>
      <c r="M21" s="39"/>
      <c r="N21" s="39"/>
      <c r="O21" s="39"/>
      <c r="P21" s="40"/>
      <c r="Q21" s="40"/>
      <c r="R21" s="40"/>
      <c r="S21" s="39"/>
    </row>
    <row r="22" spans="1:19">
      <c r="A22" s="23" t="s">
        <v>48</v>
      </c>
      <c r="B22" s="33" t="s">
        <v>25</v>
      </c>
      <c r="C22" s="43">
        <v>3.28</v>
      </c>
      <c r="D22" s="43">
        <v>2.44</v>
      </c>
      <c r="E22" s="43">
        <v>14.49</v>
      </c>
      <c r="F22" s="43">
        <v>10.15</v>
      </c>
      <c r="G22" s="43">
        <v>6.91</v>
      </c>
      <c r="H22" s="43">
        <v>1</v>
      </c>
      <c r="I22" s="43">
        <v>0</v>
      </c>
      <c r="J22" s="43">
        <v>3</v>
      </c>
      <c r="K22" s="42">
        <f t="shared" si="0"/>
        <v>41.269999999999996</v>
      </c>
      <c r="L22" s="39"/>
      <c r="M22" s="39"/>
      <c r="N22" s="39"/>
      <c r="O22" s="39"/>
      <c r="P22" s="40"/>
      <c r="Q22" s="40"/>
      <c r="R22" s="40"/>
      <c r="S22" s="39"/>
    </row>
    <row r="23" spans="1:19">
      <c r="A23" s="25" t="s">
        <v>49</v>
      </c>
      <c r="B23" s="35" t="s">
        <v>26</v>
      </c>
      <c r="C23" s="63" t="s">
        <v>52</v>
      </c>
      <c r="D23" s="64"/>
      <c r="E23" s="64"/>
      <c r="F23" s="64"/>
      <c r="G23" s="64"/>
      <c r="H23" s="64"/>
      <c r="I23" s="64"/>
      <c r="J23" s="65"/>
      <c r="K23" s="25">
        <v>0</v>
      </c>
      <c r="L23" s="37"/>
      <c r="M23" s="37"/>
      <c r="N23" s="37"/>
      <c r="O23" s="37"/>
      <c r="P23" s="37"/>
      <c r="Q23" s="37"/>
      <c r="R23" s="37"/>
      <c r="S23" s="39"/>
    </row>
    <row r="25" spans="1:19">
      <c r="B25" s="24"/>
      <c r="H25" s="47" t="s">
        <v>58</v>
      </c>
      <c r="I25" s="47"/>
      <c r="J25" s="47"/>
      <c r="K25" s="47"/>
    </row>
    <row r="26" spans="1:19">
      <c r="B26" s="36"/>
      <c r="H26" s="62" t="s">
        <v>59</v>
      </c>
      <c r="I26" s="62"/>
      <c r="J26" s="62"/>
      <c r="K26" s="62"/>
    </row>
  </sheetData>
  <mergeCells count="8">
    <mergeCell ref="H26:K26"/>
    <mergeCell ref="C23:J23"/>
    <mergeCell ref="A1:K1"/>
    <mergeCell ref="A2:K2"/>
    <mergeCell ref="A5:K5"/>
    <mergeCell ref="A6:J6"/>
    <mergeCell ref="A7:J7"/>
    <mergeCell ref="A8:K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ocena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Użytkownik</cp:lastModifiedBy>
  <cp:lastPrinted>2021-03-23T08:59:51Z</cp:lastPrinted>
  <dcterms:created xsi:type="dcterms:W3CDTF">2021-03-09T11:26:40Z</dcterms:created>
  <dcterms:modified xsi:type="dcterms:W3CDTF">2021-03-23T10:38:44Z</dcterms:modified>
</cp:coreProperties>
</file>